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5" windowWidth="15360" windowHeight="786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<sst xmlns="http://schemas.openxmlformats.org/spreadsheetml/2006/main" count="149" uniqueCount="122">
  <si>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</si>
  <si>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</si>
  <si>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</si>
  <si>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</si>
  <si>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</si>
  <si>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</si>
  <si>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</si>
  <si>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</si>
  <si>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</si>
  <si>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</si>
  <si>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</si>
  <si>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</si>
  <si>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</si>
  <si>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</si>
  <si>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</si>
  <si>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</si>
  <si>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</si>
  <si>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</si>
  <si>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</si>
  <si>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</si>
  <si>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</si>
  <si>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</si>
  <si>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</si>
  <si>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</si>
  <si>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</si>
  <si>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</si>
  <si>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</si>
  <si>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</si>
  <si>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</si>
  <si>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</si>
  <si>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</si>
  <si>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</si>
  <si>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</si>
  <si>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</si>
  <si>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</si>
  <si>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</si>
  <si>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</si>
  <si>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</si>
  <si>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</si>
  <si>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</si>
  <si>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</si>
  <si>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</si>
  <si>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</si>
  <si>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</si>
  <si>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</si>
  <si>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</si>
  <si>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</si>
  <si>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</si>
  <si>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</si>
  <si>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</si>
  <si>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</si>
  <si>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</si>
  <si>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</si>
  <si>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</si>
  <si>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</si>
  <si>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</si>
  <si>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</si>
  <si>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</si>
  <si>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</si>
  <si>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</si>
  <si>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</si>
  <si>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</si>
  <si>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</si>
  <si>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</si>
  <si>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</si>
  <si>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</si>
  <si>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</si>
  <si>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</si>
  <si>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</si>
  <si>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</si>
  <si>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</si>
  <si>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</si>
  <si>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</si>
  <si>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</si>
  <si>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</si>
  <si>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</si>
  <si>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</si>
  <si>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</si>
  <si>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</si>
  <si>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</si>
  <si>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</si>
  <si>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</si>
  <si>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</si>
  <si>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</si>
  <si>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</si>
  <si>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</si>
  <si>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</si>
  <si>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</si>
  <si>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</si>
  <si>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</si>
  <si>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</si>
  <si>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</si>
  <si>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</si>
  <si>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</si>
  <si>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</si>
  <si>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Севлиево</t>
  </si>
  <si>
    <t>Габрово</t>
  </si>
  <si>
    <t>Севлиево</t>
  </si>
  <si>
    <t xml:space="preserve">пл. Свобода </t>
  </si>
  <si>
    <t>План за енергийна ефективност и програма за изпълнението</t>
  </si>
  <si>
    <t>2014-2020 година</t>
  </si>
  <si>
    <t>268/16.12.2014г.</t>
  </si>
  <si>
    <t>Цветелина Николовска</t>
  </si>
  <si>
    <t>0675/396175     ts.nikolovska@sevlievo.bg</t>
  </si>
  <si>
    <t>д-р Иван Иванов -                               Кмет на Община Севлиево</t>
  </si>
  <si>
    <t>ДГ "МЕЧО ПУХ" с. Петко Славейково, изнесена база за обучение с. Градница</t>
  </si>
  <si>
    <t>00148ГКЕ014</t>
  </si>
  <si>
    <t>топлинно изолиране на външни стени   топлинно изолиране на вътрешни стени    топлинно изолиране на покрив       топлинно изолиране на под       подмяна на прозорци и врати</t>
  </si>
  <si>
    <t>ПРСР</t>
  </si>
  <si>
    <t>УПИ V , кв.5 ,                   с. Градница</t>
  </si>
  <si>
    <t>Районно управление гр. Севлиево</t>
  </si>
  <si>
    <t>65927.501.3708.3    65927.501.3708.4    65927.501.3708.5</t>
  </si>
  <si>
    <t>441ППС049</t>
  </si>
  <si>
    <t>не</t>
  </si>
  <si>
    <t>топлинно изолиране на външни стени     топлинно изолиране на покрив       подмяна на стара дограма със система от PVC профил и стъклопакет   топлинно изолиране на под     мерки по осветителната инсталация, мерки по отоплителна инсталация,  мерки по котелна инсталация</t>
  </si>
  <si>
    <t>оперативна програма</t>
  </si>
  <si>
    <t>Административна сграда на община Севлиево</t>
  </si>
  <si>
    <t>65927.501.1577.1</t>
  </si>
  <si>
    <t>441ППС048</t>
  </si>
  <si>
    <t>топлинно изолиране на външни стени      подмяна на старата дограма с PVC профил и стъклопакет    топлинно изолиране на покрив   топлинно изолиране на пода    мерки по отоплителната инсталация</t>
  </si>
  <si>
    <t>BG 000215889</t>
  </si>
  <si>
    <t>Дата: 06.02.2019г.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</si>
</sst>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0" fontId="3" fillId="5" borderId="16" xfId="34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8" xfId="34" applyFont="1" applyFill="1" applyBorder="1" applyAlignment="1" applyProtection="1">
      <alignment horizontal="left" vertical="center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25">
      <selection activeCell="A29" sqref="A29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YEAR(TODAY())-1</f>
        <v>2018</v>
      </c>
    </row>
    <row r="2" spans="2:5" ht="10.5" customHeight="1">
      <c r="B2" s="15"/>
      <c r="C2" s="16"/>
      <c r="D2" s="16"/>
      <c r="E2" s="16"/>
    </row>
    <row r="3" spans="1:5" ht="15.75">
      <c r="A3" s="98" t="s">
        <v>59</v>
      </c>
      <c r="B3" s="98"/>
      <c r="C3" s="98"/>
      <c r="D3" s="98"/>
      <c r="E3" s="98"/>
    </row>
    <row r="4" spans="1:5" ht="15.75" customHeight="1">
      <c r="A4" s="98" t="s">
        <v>60</v>
      </c>
      <c r="B4" s="98"/>
      <c r="C4" s="98"/>
      <c r="D4" s="98"/>
      <c r="E4" s="98"/>
    </row>
    <row r="5" spans="1:6" ht="21.75" customHeight="1">
      <c r="A5" s="99" t="s">
        <v>61</v>
      </c>
      <c r="B5" s="99"/>
      <c r="C5" s="99"/>
      <c r="D5" s="99"/>
      <c r="E5" s="99"/>
      <c r="F5" s="17"/>
    </row>
    <row r="6" spans="1:6" ht="30.75" customHeight="1">
      <c r="A6" s="100" t="s">
        <v>58</v>
      </c>
      <c r="B6" s="100"/>
      <c r="C6" s="100"/>
      <c r="D6" s="100"/>
      <c r="E6" s="100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1" t="s">
        <v>94</v>
      </c>
      <c r="B8" s="101"/>
      <c r="C8" s="101"/>
      <c r="D8" s="101"/>
      <c r="E8" s="101"/>
      <c r="F8" s="17"/>
    </row>
    <row r="9" spans="1:5" ht="38.25" customHeight="1">
      <c r="A9" s="86" t="s">
        <v>79</v>
      </c>
      <c r="B9" s="102" t="s">
        <v>84</v>
      </c>
      <c r="C9" s="103"/>
      <c r="D9" s="103"/>
      <c r="E9" s="103"/>
    </row>
    <row r="10" spans="1:5" ht="31.5" customHeight="1">
      <c r="A10" s="86" t="s">
        <v>80</v>
      </c>
      <c r="B10" s="111" t="s">
        <v>95</v>
      </c>
      <c r="C10" s="111"/>
      <c r="D10" s="111"/>
      <c r="E10" s="111"/>
    </row>
    <row r="11" spans="1:5" ht="31.5" customHeight="1">
      <c r="A11" s="87" t="s">
        <v>81</v>
      </c>
      <c r="B11" s="111" t="s">
        <v>120</v>
      </c>
      <c r="C11" s="111"/>
      <c r="D11" s="111"/>
      <c r="E11" s="111"/>
    </row>
    <row r="12" spans="1:6" ht="32.25" customHeight="1">
      <c r="A12" s="113" t="s">
        <v>4</v>
      </c>
      <c r="B12" s="113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97</v>
      </c>
      <c r="C14" s="61" t="s">
        <v>97</v>
      </c>
      <c r="D14" s="62" t="s">
        <v>98</v>
      </c>
      <c r="E14" s="80">
        <v>1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112" t="s">
        <v>56</v>
      </c>
      <c r="C17" s="112"/>
      <c r="D17" s="112" t="s">
        <v>85</v>
      </c>
      <c r="E17" s="112"/>
      <c r="F17" s="17"/>
    </row>
    <row r="18" spans="1:6" ht="54" customHeight="1">
      <c r="A18" s="63" t="s">
        <v>99</v>
      </c>
      <c r="B18" s="105" t="s">
        <v>100</v>
      </c>
      <c r="C18" s="105"/>
      <c r="D18" s="105" t="s">
        <v>101</v>
      </c>
      <c r="E18" s="105"/>
      <c r="F18" s="17"/>
    </row>
    <row r="19" spans="1:6" ht="21" customHeight="1">
      <c r="A19" s="114"/>
      <c r="B19" s="114"/>
      <c r="C19" s="114"/>
      <c r="D19" s="114"/>
      <c r="E19" s="114"/>
      <c r="F19" s="17"/>
    </row>
    <row r="20" spans="1:6" ht="32.25" customHeight="1">
      <c r="A20" s="106" t="s">
        <v>76</v>
      </c>
      <c r="B20" s="106"/>
      <c r="C20" s="106"/>
      <c r="D20" s="55">
        <v>0</v>
      </c>
      <c r="E20" s="75" t="s">
        <v>5</v>
      </c>
      <c r="F20" s="17"/>
    </row>
    <row r="21" spans="1:6" ht="22.5" customHeight="1">
      <c r="A21" s="106" t="s">
        <v>72</v>
      </c>
      <c r="B21" s="106"/>
      <c r="C21" s="106"/>
      <c r="D21" s="90"/>
      <c r="E21" s="75" t="s">
        <v>5</v>
      </c>
      <c r="F21" s="17"/>
    </row>
    <row r="22" spans="1:6" ht="25.5" customHeight="1">
      <c r="A22" s="106"/>
      <c r="B22" s="106"/>
      <c r="C22" s="106"/>
      <c r="D22" s="56" t="e">
        <f>D21*100/D20</f>
        <v>#DIV/0!</v>
      </c>
      <c r="E22" s="75" t="s">
        <v>8</v>
      </c>
      <c r="F22" s="17"/>
    </row>
    <row r="23" spans="1:6" ht="31.5" customHeight="1">
      <c r="A23" s="110" t="s">
        <v>73</v>
      </c>
      <c r="B23" s="110"/>
      <c r="C23" s="110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7" t="s">
        <v>102</v>
      </c>
      <c r="C26" s="107"/>
      <c r="D26" s="107"/>
      <c r="E26" s="107"/>
      <c r="F26" s="17"/>
    </row>
    <row r="27" spans="1:6" ht="28.5" customHeight="1">
      <c r="A27" s="82" t="s">
        <v>88</v>
      </c>
      <c r="B27" s="107" t="s">
        <v>103</v>
      </c>
      <c r="C27" s="107"/>
      <c r="D27" s="107"/>
      <c r="E27" s="107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121</v>
      </c>
      <c r="B29" s="38"/>
      <c r="C29" s="18"/>
      <c r="D29" s="108" t="s">
        <v>86</v>
      </c>
      <c r="E29" s="109"/>
      <c r="F29" s="17"/>
    </row>
    <row r="30" spans="2:6" ht="26.25" customHeight="1">
      <c r="B30" s="17"/>
      <c r="C30" s="17"/>
      <c r="D30" s="104" t="s">
        <v>104</v>
      </c>
      <c r="E30" s="104"/>
      <c r="F30" s="17"/>
    </row>
  </sheetData>
  <sheetProtection password="8F53" sheet="1" selectLockedCells="1"/>
  <mergeCells count="21">
    <mergeCell ref="B11:E11"/>
    <mergeCell ref="B10:E10"/>
    <mergeCell ref="B17:C17"/>
    <mergeCell ref="A12:B12"/>
    <mergeCell ref="D17:E17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A3:E3"/>
    <mergeCell ref="A4:E4"/>
    <mergeCell ref="A5:E5"/>
    <mergeCell ref="A6:E6"/>
    <mergeCell ref="A8:E8"/>
    <mergeCell ref="B9:E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80" zoomScaleNormal="80" zoomScalePageLayoutView="0" workbookViewId="0" topLeftCell="A1">
      <selection activeCell="H7" sqref="H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18" t="s">
        <v>0</v>
      </c>
      <c r="B1" s="115" t="s">
        <v>75</v>
      </c>
      <c r="C1" s="115" t="s">
        <v>62</v>
      </c>
      <c r="D1" s="115" t="s">
        <v>70</v>
      </c>
      <c r="E1" s="115" t="s">
        <v>63</v>
      </c>
      <c r="F1" s="115" t="s">
        <v>64</v>
      </c>
      <c r="G1" s="115" t="s">
        <v>69</v>
      </c>
      <c r="H1" s="115" t="s">
        <v>65</v>
      </c>
      <c r="I1" s="115" t="s">
        <v>71</v>
      </c>
      <c r="J1" s="120" t="s">
        <v>74</v>
      </c>
      <c r="K1" s="120" t="s">
        <v>9</v>
      </c>
      <c r="L1" s="123" t="s">
        <v>54</v>
      </c>
      <c r="M1" s="124"/>
      <c r="N1" s="124"/>
      <c r="O1" s="124"/>
      <c r="P1" s="124"/>
      <c r="Q1" s="124"/>
      <c r="R1" s="124"/>
      <c r="S1" s="124"/>
      <c r="T1" s="124"/>
      <c r="U1" s="124"/>
      <c r="V1" s="125"/>
      <c r="W1" s="120" t="s">
        <v>10</v>
      </c>
      <c r="X1" s="44"/>
    </row>
    <row r="2" spans="1:23" ht="29.25" customHeight="1">
      <c r="A2" s="118"/>
      <c r="B2" s="116"/>
      <c r="C2" s="116"/>
      <c r="D2" s="116"/>
      <c r="E2" s="116"/>
      <c r="F2" s="116"/>
      <c r="G2" s="116"/>
      <c r="H2" s="116"/>
      <c r="I2" s="116"/>
      <c r="J2" s="121"/>
      <c r="K2" s="121"/>
      <c r="L2" s="123" t="s">
        <v>11</v>
      </c>
      <c r="M2" s="124"/>
      <c r="N2" s="124"/>
      <c r="O2" s="124"/>
      <c r="P2" s="125"/>
      <c r="Q2" s="131" t="s">
        <v>12</v>
      </c>
      <c r="R2" s="131"/>
      <c r="S2" s="126" t="s">
        <v>13</v>
      </c>
      <c r="T2" s="133" t="s">
        <v>14</v>
      </c>
      <c r="U2" s="133" t="s">
        <v>15</v>
      </c>
      <c r="V2" s="133" t="s">
        <v>16</v>
      </c>
      <c r="W2" s="121"/>
    </row>
    <row r="3" spans="1:23" ht="12.75">
      <c r="A3" s="118"/>
      <c r="B3" s="116"/>
      <c r="C3" s="116"/>
      <c r="D3" s="116"/>
      <c r="E3" s="116"/>
      <c r="F3" s="116"/>
      <c r="G3" s="116"/>
      <c r="H3" s="116"/>
      <c r="I3" s="116"/>
      <c r="J3" s="121"/>
      <c r="K3" s="121"/>
      <c r="L3" s="115" t="s">
        <v>49</v>
      </c>
      <c r="M3" s="126" t="s">
        <v>17</v>
      </c>
      <c r="N3" s="126" t="s">
        <v>50</v>
      </c>
      <c r="O3" s="126" t="s">
        <v>18</v>
      </c>
      <c r="P3" s="126" t="s">
        <v>51</v>
      </c>
      <c r="Q3" s="126" t="s">
        <v>19</v>
      </c>
      <c r="R3" s="126" t="s">
        <v>20</v>
      </c>
      <c r="S3" s="132"/>
      <c r="T3" s="134"/>
      <c r="U3" s="134"/>
      <c r="V3" s="134"/>
      <c r="W3" s="121"/>
    </row>
    <row r="4" spans="1:23" ht="61.5" customHeight="1">
      <c r="A4" s="119"/>
      <c r="B4" s="117"/>
      <c r="C4" s="117"/>
      <c r="D4" s="117"/>
      <c r="E4" s="117"/>
      <c r="F4" s="117"/>
      <c r="G4" s="117"/>
      <c r="H4" s="117"/>
      <c r="I4" s="117"/>
      <c r="J4" s="122"/>
      <c r="K4" s="122"/>
      <c r="L4" s="117"/>
      <c r="M4" s="127"/>
      <c r="N4" s="127"/>
      <c r="O4" s="127"/>
      <c r="P4" s="127"/>
      <c r="Q4" s="127"/>
      <c r="R4" s="127"/>
      <c r="S4" s="127"/>
      <c r="T4" s="135"/>
      <c r="U4" s="135"/>
      <c r="V4" s="135"/>
      <c r="W4" s="122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79.25" thickTop="1">
      <c r="A7" s="89">
        <v>1</v>
      </c>
      <c r="B7" s="23" t="s">
        <v>33</v>
      </c>
      <c r="C7" s="23" t="s">
        <v>105</v>
      </c>
      <c r="D7" s="23" t="s">
        <v>109</v>
      </c>
      <c r="E7" s="81">
        <v>1424</v>
      </c>
      <c r="F7" s="23" t="s">
        <v>106</v>
      </c>
      <c r="G7" s="23" t="s">
        <v>107</v>
      </c>
      <c r="H7" s="23" t="s">
        <v>113</v>
      </c>
      <c r="I7" s="42" t="s">
        <v>90</v>
      </c>
      <c r="J7" s="43" t="s">
        <v>108</v>
      </c>
      <c r="K7" s="96">
        <v>382.19</v>
      </c>
      <c r="L7" s="97">
        <v>0</v>
      </c>
      <c r="M7" s="97">
        <v>0</v>
      </c>
      <c r="N7" s="97">
        <v>0</v>
      </c>
      <c r="O7" s="97">
        <v>0</v>
      </c>
      <c r="P7" s="97">
        <v>18</v>
      </c>
      <c r="Q7" s="97">
        <v>18.552</v>
      </c>
      <c r="R7" s="97">
        <v>0</v>
      </c>
      <c r="S7" s="74">
        <f>(L7*6000+M7*9300+N7*11628+O7*12778+P7*3800)/1000+SUM(Q7:R7)</f>
        <v>86.952</v>
      </c>
      <c r="T7" s="97">
        <v>98.224</v>
      </c>
      <c r="U7" s="74">
        <f>((L7*6000*350+M7*9300*202+N7*11628*270+O7*12778*227+P7*3800*43)+(Q7*819+R7*290)*1000)/1000000</f>
        <v>18.135288</v>
      </c>
      <c r="V7" s="74">
        <f aca="true" t="shared" si="0" ref="V7:V57">IF(T7=0,"",K7/T7)</f>
        <v>3.891004235217462</v>
      </c>
      <c r="W7" s="69"/>
    </row>
    <row r="8" spans="1:23" ht="267.75">
      <c r="A8" s="89">
        <v>2</v>
      </c>
      <c r="B8" s="23" t="s">
        <v>33</v>
      </c>
      <c r="C8" s="23" t="s">
        <v>110</v>
      </c>
      <c r="D8" s="23" t="s">
        <v>111</v>
      </c>
      <c r="E8" s="81">
        <v>2961</v>
      </c>
      <c r="F8" s="23" t="s">
        <v>112</v>
      </c>
      <c r="G8" s="23" t="s">
        <v>114</v>
      </c>
      <c r="H8" s="23" t="s">
        <v>113</v>
      </c>
      <c r="I8" s="42" t="s">
        <v>52</v>
      </c>
      <c r="J8" s="43" t="s">
        <v>115</v>
      </c>
      <c r="K8" s="96">
        <v>589.94</v>
      </c>
      <c r="L8" s="97">
        <v>0</v>
      </c>
      <c r="M8" s="97">
        <v>42.49</v>
      </c>
      <c r="N8" s="97">
        <v>0</v>
      </c>
      <c r="O8" s="97">
        <v>0</v>
      </c>
      <c r="P8" s="97">
        <v>0</v>
      </c>
      <c r="Q8" s="97">
        <v>10.272</v>
      </c>
      <c r="R8" s="97">
        <v>0</v>
      </c>
      <c r="S8" s="74">
        <f aca="true" t="shared" si="1" ref="S8:S56">(L8*6000+M8*9300+N8*11628+O8*12778+P8*3800)/1000+SUM(Q8:R8)</f>
        <v>405.429</v>
      </c>
      <c r="T8" s="97">
        <v>45.541</v>
      </c>
      <c r="U8" s="74">
        <f aca="true" t="shared" si="2" ref="U8:U56">((L8*6000*350+M8*9300*202+N8*11628*270+O8*12778*227+P8*3800*43)+(Q8*819+R8*290)*1000)/1000000</f>
        <v>88.234482</v>
      </c>
      <c r="V8" s="74">
        <f t="shared" si="0"/>
        <v>12.954041413232035</v>
      </c>
      <c r="W8" s="69"/>
    </row>
    <row r="9" spans="1:23" ht="191.25">
      <c r="A9" s="89">
        <v>3</v>
      </c>
      <c r="B9" s="23" t="s">
        <v>33</v>
      </c>
      <c r="C9" s="23" t="s">
        <v>116</v>
      </c>
      <c r="D9" s="23" t="s">
        <v>117</v>
      </c>
      <c r="E9" s="81">
        <v>5651</v>
      </c>
      <c r="F9" s="23" t="s">
        <v>118</v>
      </c>
      <c r="G9" s="23" t="s">
        <v>119</v>
      </c>
      <c r="H9" s="23" t="s">
        <v>113</v>
      </c>
      <c r="I9" s="42" t="s">
        <v>90</v>
      </c>
      <c r="J9" s="43" t="s">
        <v>115</v>
      </c>
      <c r="K9" s="96">
        <v>969.945</v>
      </c>
      <c r="L9" s="97">
        <v>0</v>
      </c>
      <c r="M9" s="97">
        <v>32.15</v>
      </c>
      <c r="N9" s="97">
        <v>0</v>
      </c>
      <c r="O9" s="97">
        <v>0</v>
      </c>
      <c r="P9" s="97">
        <v>0</v>
      </c>
      <c r="Q9" s="97">
        <v>174.049</v>
      </c>
      <c r="R9" s="97">
        <v>0</v>
      </c>
      <c r="S9" s="74">
        <f t="shared" si="1"/>
        <v>473.044</v>
      </c>
      <c r="T9" s="97">
        <v>84.625</v>
      </c>
      <c r="U9" s="74">
        <f t="shared" si="2"/>
        <v>202.943121</v>
      </c>
      <c r="V9" s="74">
        <f t="shared" si="0"/>
        <v>11.461683899556869</v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28" t="s">
        <v>28</v>
      </c>
      <c r="B57" s="129"/>
      <c r="C57" s="129"/>
      <c r="D57" s="129"/>
      <c r="E57" s="129"/>
      <c r="F57" s="129"/>
      <c r="G57" s="129"/>
      <c r="H57" s="129"/>
      <c r="I57" s="129"/>
      <c r="J57" s="130"/>
      <c r="K57" s="71">
        <f aca="true" t="shared" si="3" ref="K57:U57">SUM(K7:K56)</f>
        <v>1942.0750000000003</v>
      </c>
      <c r="L57" s="71">
        <f t="shared" si="3"/>
        <v>0</v>
      </c>
      <c r="M57" s="71">
        <f t="shared" si="3"/>
        <v>74.64</v>
      </c>
      <c r="N57" s="71">
        <f t="shared" si="3"/>
        <v>0</v>
      </c>
      <c r="O57" s="71">
        <f t="shared" si="3"/>
        <v>0</v>
      </c>
      <c r="P57" s="71">
        <f t="shared" si="3"/>
        <v>18</v>
      </c>
      <c r="Q57" s="71">
        <f t="shared" si="3"/>
        <v>202.873</v>
      </c>
      <c r="R57" s="71">
        <f t="shared" si="3"/>
        <v>0</v>
      </c>
      <c r="S57" s="71">
        <f t="shared" si="3"/>
        <v>965.425</v>
      </c>
      <c r="T57" s="71">
        <f t="shared" si="3"/>
        <v>228.39</v>
      </c>
      <c r="U57" s="71">
        <f t="shared" si="3"/>
        <v>309.312891</v>
      </c>
      <c r="V57" s="72">
        <f t="shared" si="0"/>
        <v>8.503327641315297</v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Tsvetelina Nikolovska</cp:lastModifiedBy>
  <cp:lastPrinted>2019-02-05T14:16:39Z</cp:lastPrinted>
  <dcterms:created xsi:type="dcterms:W3CDTF">1996-10-14T23:33:28Z</dcterms:created>
  <dcterms:modified xsi:type="dcterms:W3CDTF">2019-02-05T14:36:37Z</dcterms:modified>
  <cp:category/>
  <cp:version/>
  <cp:contentType/>
  <cp:contentStatus/>
</cp:coreProperties>
</file>